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0f20614fe0a8c5/Dokumente/Landesverband/"/>
    </mc:Choice>
  </mc:AlternateContent>
  <xr:revisionPtr revIDLastSave="0" documentId="8_{3A3E9734-A698-4107-B57D-B3F63F662C16}" xr6:coauthVersionLast="47" xr6:coauthVersionMax="47" xr10:uidLastSave="{00000000-0000-0000-0000-000000000000}"/>
  <bookViews>
    <workbookView showHorizontalScroll="0" xWindow="-108" yWindow="-108" windowWidth="23256" windowHeight="12456" tabRatio="713" xr2:uid="{00000000-000D-0000-FFFF-FFFF00000000}"/>
  </bookViews>
  <sheets>
    <sheet name="LVP-Errechnung_aktuell" sheetId="5" r:id="rId1"/>
    <sheet name="LVP-Verteiler über Mitglieder" sheetId="2" r:id="rId2"/>
    <sheet name="LVP-Verteilung über Meldenummer" sheetId="3" r:id="rId3"/>
    <sheet name="LVP-Vert über Meldenr. JUGEND" sheetId="4" r:id="rId4"/>
  </sheets>
  <definedNames>
    <definedName name="_xlnm.Print_Area" localSheetId="0">'LVP-Errechnung_aktuell'!$A$1:$K$27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  <c r="E18" i="5"/>
  <c r="E17" i="5"/>
  <c r="E21" i="5"/>
  <c r="F21" i="5" s="1"/>
  <c r="E16" i="5"/>
  <c r="E13" i="5"/>
  <c r="F15" i="5" l="1"/>
  <c r="E20" i="5" s="1"/>
  <c r="F20" i="5" s="1"/>
  <c r="E2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Krämer</author>
    <author>volkwin</author>
  </authors>
  <commentList>
    <comment ref="E6" authorId="0" shapeId="0" xr:uid="{00000000-0006-0000-0000-000001000000}">
      <text>
        <r>
          <rPr>
            <b/>
            <sz val="8"/>
            <color indexed="10"/>
            <rFont val="Tahoma"/>
            <family val="2"/>
          </rPr>
          <t>Bitte erfassen Sie hier die Mitgliederzahl, die SIE dem Landesverband per Jahresmeldung zugesandt haben.</t>
        </r>
      </text>
    </comment>
    <comment ref="E8" authorId="0" shapeId="0" xr:uid="{00000000-0006-0000-0000-000002000000}">
      <text>
        <r>
          <rPr>
            <b/>
            <sz val="8"/>
            <color indexed="10"/>
            <rFont val="Tahoma"/>
            <family val="2"/>
          </rPr>
          <t>Bitte erfassen SIE hier die Anzahl der Meldenummern IHRER Geflügelschau  Nur SENIOREN !!!!! Tieranzahl Sonderschauen abrechnen !!!!!</t>
        </r>
      </text>
    </comment>
    <comment ref="E10" authorId="0" shapeId="0" xr:uid="{00000000-0006-0000-0000-000003000000}">
      <text>
        <r>
          <rPr>
            <b/>
            <sz val="8"/>
            <color indexed="10"/>
            <rFont val="Tahoma"/>
            <family val="2"/>
          </rPr>
          <t>Bitte erfassen SIE hier die Anzahl der Meldenummern     "JUGENDGRUPPE"</t>
        </r>
      </text>
    </comment>
    <comment ref="E11" authorId="1" shapeId="0" xr:uid="{00000000-0006-0000-0000-000004000000}">
      <text>
        <r>
          <rPr>
            <b/>
            <sz val="8"/>
            <color indexed="10"/>
            <rFont val="Tahoma"/>
            <family val="2"/>
          </rPr>
          <t>Bitte tragen SIE hier die Anzahl der Aussteller in der Jugendgruppe ein.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<sst xmlns="http://schemas.openxmlformats.org/spreadsheetml/2006/main" count="27" uniqueCount="23">
  <si>
    <t>LVP</t>
  </si>
  <si>
    <t>Senioren</t>
  </si>
  <si>
    <t>Anzahl Mitglieder ( Senioren ) :</t>
  </si>
  <si>
    <t>Mitglieder ab</t>
  </si>
  <si>
    <t>Meldenummern ab</t>
  </si>
  <si>
    <t>Jugendgruppe</t>
  </si>
  <si>
    <t>Gesamt-Meldeergebnis</t>
  </si>
  <si>
    <t>Landesverband der Rassegeflügelzüchter Weser-Ems</t>
  </si>
  <si>
    <t>Anzahl Meldenummern "Senioren" :</t>
  </si>
  <si>
    <t>Wird keine eigene Schau durchgeführt, dann ist die Beteiligung an einer anderen Rassegeflügelschau nachzuweisen [ Aufstellung mit Aussteller und Tierzahl ]</t>
  </si>
  <si>
    <t>Anzahl Meldenummern "Jugendgruppe":</t>
  </si>
  <si>
    <t>Anzahl Austeller in der Jugendgruppe:</t>
  </si>
  <si>
    <r>
      <t>LVP-Bänder  Jugendgruppe</t>
    </r>
    <r>
      <rPr>
        <sz val="10"/>
        <rFont val="Arial"/>
      </rPr>
      <t xml:space="preserve"> aus Tierzahl/Aussteller:</t>
    </r>
  </si>
  <si>
    <t xml:space="preserve">Gewichtung: </t>
  </si>
  <si>
    <t>Vergabemodus des Landesverbands-Ehrenbandes ( LV-EB )</t>
  </si>
  <si>
    <t>LV-EB</t>
  </si>
  <si>
    <t>Gesamtzahl an LVEB/LVP:</t>
  </si>
  <si>
    <r>
      <t>LV-EB Senioren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 xml:space="preserve">aus Mitglieder/Meldenummern                                                                                                         </t>
    </r>
    <r>
      <rPr>
        <sz val="8"/>
        <rFont val="Arial"/>
        <family val="2"/>
      </rPr>
      <t>(oder Maximum bzw Minimum):</t>
    </r>
  </si>
  <si>
    <t>LV-EB aus Meldezahlen (Senioren - Min. )</t>
  </si>
  <si>
    <t>1 LV-EB pro angefangene 50 Meldenummern (Senioren), Max:</t>
  </si>
  <si>
    <t>Anzahl LV-EB aus Meldenummern (Senioren):</t>
  </si>
  <si>
    <t>Anzahl LV-EB aus Mitgliederzahlen (Senioren):</t>
  </si>
  <si>
    <t xml:space="preserve">Sonderregelung bei Landesverbands- bzw. Kreisverbandsschauen:  Je Preisrichter ein LV-EB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</si>
</sst>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53"/>
      <name val="Arial"/>
      <family val="2"/>
    </font>
    <font>
      <sz val="10"/>
      <color indexed="61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b/>
      <sz val="14"/>
      <color indexed="12"/>
      <name val="Forte"/>
      <family val="4"/>
    </font>
    <font>
      <sz val="8"/>
      <color indexed="12"/>
      <name val="Times New Roman"/>
      <family val="1"/>
    </font>
    <font>
      <sz val="8"/>
      <color indexed="12"/>
      <name val="Arial"/>
      <family val="2"/>
    </font>
    <font>
      <b/>
      <sz val="26"/>
      <color indexed="10"/>
      <name val="Eurostile Bold"/>
    </font>
    <font>
      <b/>
      <sz val="14"/>
      <name val="Eurostile Bold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8"/>
      <color indexed="12"/>
      <name val="Arial"/>
      <family val="2"/>
    </font>
    <font>
      <b/>
      <sz val="22"/>
      <color indexed="20"/>
      <name val="Arial"/>
      <family val="2"/>
    </font>
    <font>
      <b/>
      <sz val="20"/>
      <color indexed="10"/>
      <name val="Arial"/>
      <family val="2"/>
    </font>
    <font>
      <b/>
      <sz val="8"/>
      <color indexed="10"/>
      <name val="Tahoma"/>
      <family val="2"/>
    </font>
    <font>
      <b/>
      <sz val="9"/>
      <color indexed="81"/>
      <name val="Tahoma"/>
      <family val="2"/>
    </font>
    <font>
      <b/>
      <sz val="18"/>
      <color indexed="20"/>
      <name val="Arial"/>
      <family val="2"/>
    </font>
    <font>
      <b/>
      <sz val="12"/>
      <name val="Arial"/>
      <family val="2"/>
    </font>
    <font>
      <sz val="16"/>
      <color indexed="61"/>
      <name val="Arial"/>
      <family val="2"/>
    </font>
    <font>
      <sz val="12"/>
      <color indexed="10"/>
      <name val="Arial Black"/>
      <family val="2"/>
    </font>
    <font>
      <sz val="8"/>
      <name val="Arial"/>
      <family val="2"/>
    </font>
    <font>
      <sz val="12"/>
      <name val="Cambria"/>
      <family val="1"/>
      <scheme val="major"/>
    </font>
    <font>
      <sz val="16"/>
      <name val="Cambria"/>
      <family val="1"/>
      <scheme val="major"/>
    </font>
    <font>
      <sz val="18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lightHorizontal">
        <fgColor indexed="15"/>
        <bgColor indexed="43"/>
      </patternFill>
    </fill>
    <fill>
      <patternFill patternType="gray0625">
        <bgColor indexed="44"/>
      </patternFill>
    </fill>
    <fill>
      <patternFill patternType="gray0625">
        <bgColor indexed="22"/>
      </patternFill>
    </fill>
    <fill>
      <patternFill patternType="solid">
        <fgColor indexed="44"/>
        <bgColor indexed="64"/>
      </patternFill>
    </fill>
    <fill>
      <gradientFill degree="90">
        <stop position="0">
          <color rgb="FF99FF99"/>
        </stop>
        <stop position="0.5">
          <color rgb="FFFFFF00"/>
        </stop>
        <stop position="1">
          <color rgb="FF99FF99"/>
        </stop>
      </gradient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theme="0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0" xfId="0" applyNumberFormat="1"/>
    <xf numFmtId="0" fontId="5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" fontId="12" fillId="4" borderId="3" xfId="0" applyNumberFormat="1" applyFont="1" applyFill="1" applyBorder="1" applyAlignment="1">
      <alignment horizontal="center" vertical="center"/>
    </xf>
    <xf numFmtId="0" fontId="14" fillId="0" borderId="0" xfId="0" applyFont="1"/>
    <xf numFmtId="1" fontId="2" fillId="2" borderId="4" xfId="0" applyNumberFormat="1" applyFont="1" applyFill="1" applyBorder="1" applyAlignment="1" applyProtection="1">
      <alignment horizontal="center"/>
      <protection locked="0"/>
    </xf>
    <xf numFmtId="3" fontId="2" fillId="5" borderId="4" xfId="0" applyNumberFormat="1" applyFont="1" applyFill="1" applyBorder="1" applyAlignment="1" applyProtection="1">
      <alignment horizontal="center"/>
      <protection locked="0"/>
    </xf>
    <xf numFmtId="3" fontId="2" fillId="6" borderId="4" xfId="0" applyNumberFormat="1" applyFont="1" applyFill="1" applyBorder="1" applyAlignment="1" applyProtection="1">
      <alignment horizontal="center"/>
      <protection locked="0"/>
    </xf>
    <xf numFmtId="0" fontId="17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 vertical="center"/>
    </xf>
    <xf numFmtId="0" fontId="6" fillId="0" borderId="12" xfId="0" applyFont="1" applyBorder="1"/>
    <xf numFmtId="0" fontId="24" fillId="0" borderId="0" xfId="0" applyFont="1" applyAlignment="1">
      <alignment horizontal="left"/>
    </xf>
    <xf numFmtId="1" fontId="25" fillId="3" borderId="0" xfId="0" applyNumberFormat="1" applyFont="1" applyFill="1" applyAlignment="1">
      <alignment horizontal="center"/>
    </xf>
    <xf numFmtId="1" fontId="19" fillId="7" borderId="5" xfId="0" applyNumberFormat="1" applyFont="1" applyFill="1" applyBorder="1" applyAlignment="1">
      <alignment horizontal="center"/>
    </xf>
    <xf numFmtId="1" fontId="19" fillId="6" borderId="5" xfId="0" applyNumberFormat="1" applyFont="1" applyFill="1" applyBorder="1" applyAlignment="1">
      <alignment horizontal="center"/>
    </xf>
    <xf numFmtId="165" fontId="23" fillId="11" borderId="3" xfId="0" applyNumberFormat="1" applyFont="1" applyFill="1" applyBorder="1" applyAlignment="1">
      <alignment horizontal="center"/>
    </xf>
    <xf numFmtId="165" fontId="23" fillId="12" borderId="3" xfId="0" applyNumberFormat="1" applyFont="1" applyFill="1" applyBorder="1" applyAlignment="1">
      <alignment horizontal="center"/>
    </xf>
    <xf numFmtId="0" fontId="28" fillId="13" borderId="0" xfId="0" applyFont="1" applyFill="1" applyAlignment="1">
      <alignment horizontal="center"/>
    </xf>
    <xf numFmtId="0" fontId="29" fillId="13" borderId="0" xfId="0" applyFont="1" applyFill="1" applyAlignment="1">
      <alignment horizontal="center"/>
    </xf>
    <xf numFmtId="0" fontId="27" fillId="13" borderId="0" xfId="0" applyFont="1" applyFill="1"/>
    <xf numFmtId="0" fontId="9" fillId="0" borderId="1" xfId="0" applyFont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5" fillId="2" borderId="5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5" fillId="5" borderId="5" xfId="0" applyFont="1" applyFill="1" applyBorder="1" applyAlignment="1">
      <alignment horizontal="right"/>
    </xf>
    <xf numFmtId="0" fontId="15" fillId="5" borderId="2" xfId="0" applyFont="1" applyFill="1" applyBorder="1" applyAlignment="1">
      <alignment horizontal="right"/>
    </xf>
    <xf numFmtId="0" fontId="15" fillId="6" borderId="5" xfId="0" applyFont="1" applyFill="1" applyBorder="1" applyAlignment="1">
      <alignment horizontal="right"/>
    </xf>
    <xf numFmtId="0" fontId="15" fillId="6" borderId="2" xfId="0" applyFont="1" applyFill="1" applyBorder="1" applyAlignment="1">
      <alignment horizontal="right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right" vertical="center"/>
    </xf>
    <xf numFmtId="164" fontId="18" fillId="9" borderId="6" xfId="0" applyNumberFormat="1" applyFont="1" applyFill="1" applyBorder="1" applyAlignment="1">
      <alignment horizontal="center" vertical="center"/>
    </xf>
    <xf numFmtId="164" fontId="18" fillId="9" borderId="7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4" fillId="10" borderId="5" xfId="0" applyFont="1" applyFill="1" applyBorder="1" applyAlignment="1">
      <alignment horizontal="right" vertical="center"/>
    </xf>
    <xf numFmtId="0" fontId="0" fillId="10" borderId="2" xfId="0" applyFill="1" applyBorder="1" applyAlignment="1">
      <alignment horizontal="right" vertical="center"/>
    </xf>
    <xf numFmtId="0" fontId="0" fillId="10" borderId="8" xfId="0" applyFill="1" applyBorder="1" applyAlignment="1">
      <alignment horizontal="right" vertical="center"/>
    </xf>
    <xf numFmtId="0" fontId="23" fillId="7" borderId="5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right" vertical="center"/>
    </xf>
    <xf numFmtId="0" fontId="0" fillId="6" borderId="1" xfId="0" applyFill="1" applyBorder="1" applyAlignment="1">
      <alignment horizontal="right" vertical="center"/>
    </xf>
    <xf numFmtId="0" fontId="28" fillId="13" borderId="0" xfId="0" applyFont="1" applyFill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9900"/>
      <color rgb="FF99FF99"/>
      <color rgb="FF76F61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132081</xdr:colOff>
      <xdr:row>0</xdr:row>
      <xdr:rowOff>0</xdr:rowOff>
    </xdr:from>
    <xdr:to>
      <xdr:col>9</xdr:col>
      <xdr:colOff>396240</xdr:colOff>
      <xdr:row>4</xdr:row>
      <xdr:rowOff>60032</xdr:rowOff>
    </xdr:to>
    <xdr:pic>
      <xdr:nvPicPr>
        <xdr:cNvPr id="2053" name="Picture 3" descr="LV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96481" y="0"/>
          <a:ext cx="1056639" cy="852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71120</xdr:colOff>
      <xdr:row>16</xdr:row>
      <xdr:rowOff>127000</xdr:rowOff>
    </xdr:from>
    <xdr:to>
      <xdr:col>10</xdr:col>
      <xdr:colOff>510770</xdr:colOff>
      <xdr:row>23</xdr:row>
      <xdr:rowOff>157480</xdr:rowOff>
    </xdr:to>
    <xdr:pic>
      <xdr:nvPicPr>
        <xdr:cNvPr id="2054" name="Picture 5" descr="3huehner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95620" y="3530600"/>
          <a:ext cx="3487650" cy="18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autoPageBreaks="0"/>
  </sheetPr>
  <dimension ref="A1:J25"/>
  <sheetViews>
    <sheetView tabSelected="1" zoomScale="75" zoomScaleNormal="75" zoomScaleSheetLayoutView="150" workbookViewId="0">
      <pane ySplit="25" topLeftCell="A26" activePane="bottomLeft" state="frozen"/>
      <selection pane="bottomLeft" activeCell="M15" sqref="M15"/>
    </sheetView>
  </sheetViews>
  <sheetFormatPr baseColWidth="10" defaultRowHeight="13.2"/>
  <cols>
    <col min="1" max="1" width="4.44140625" hidden="1" customWidth="1"/>
    <col min="3" max="3" width="15.109375" customWidth="1"/>
    <col min="4" max="4" width="29.88671875" customWidth="1"/>
    <col min="5" max="5" width="13.44140625" customWidth="1"/>
    <col min="6" max="6" width="12.6640625" bestFit="1" customWidth="1"/>
  </cols>
  <sheetData>
    <row r="1" spans="2:9" ht="19.8">
      <c r="B1" s="31" t="s">
        <v>7</v>
      </c>
      <c r="C1" s="31"/>
      <c r="D1" s="31"/>
      <c r="E1" s="31"/>
      <c r="F1" s="31"/>
      <c r="G1" s="31"/>
      <c r="H1" s="31"/>
    </row>
    <row r="2" spans="2:9" ht="11.25" customHeight="1">
      <c r="B2" s="7"/>
      <c r="C2" s="7"/>
      <c r="D2" s="7"/>
      <c r="E2" s="7"/>
      <c r="F2" s="7"/>
      <c r="G2" s="7"/>
      <c r="H2" s="7"/>
    </row>
    <row r="3" spans="2:9" ht="17.399999999999999">
      <c r="B3" s="32" t="s">
        <v>14</v>
      </c>
      <c r="C3" s="33"/>
      <c r="D3" s="33"/>
      <c r="E3" s="33"/>
      <c r="F3" s="33"/>
      <c r="G3" s="33"/>
      <c r="H3" s="34"/>
    </row>
    <row r="4" spans="2:9" ht="13.8" thickBot="1">
      <c r="B4" s="35" t="s">
        <v>9</v>
      </c>
      <c r="C4" s="36"/>
      <c r="D4" s="36"/>
      <c r="E4" s="36"/>
      <c r="F4" s="36"/>
      <c r="G4" s="36"/>
      <c r="H4" s="36"/>
    </row>
    <row r="5" spans="2:9" ht="19.5" customHeight="1" thickBot="1"/>
    <row r="6" spans="2:9" ht="22.2" thickTop="1" thickBot="1">
      <c r="B6" s="37" t="s">
        <v>2</v>
      </c>
      <c r="C6" s="38"/>
      <c r="D6" s="38"/>
      <c r="E6" s="15">
        <v>50</v>
      </c>
      <c r="G6" s="39"/>
      <c r="H6" s="39"/>
      <c r="I6" s="14"/>
    </row>
    <row r="7" spans="2:9" ht="10.5" customHeight="1" thickTop="1" thickBot="1">
      <c r="G7" s="39"/>
      <c r="H7" s="39"/>
    </row>
    <row r="8" spans="2:9" ht="22.2" thickTop="1" thickBot="1">
      <c r="B8" s="40" t="s">
        <v>8</v>
      </c>
      <c r="C8" s="41"/>
      <c r="D8" s="41"/>
      <c r="E8" s="16">
        <v>150</v>
      </c>
      <c r="G8" s="39"/>
      <c r="H8" s="39"/>
    </row>
    <row r="9" spans="2:9" ht="9" customHeight="1" thickTop="1" thickBot="1">
      <c r="G9" s="39"/>
      <c r="H9" s="39"/>
    </row>
    <row r="10" spans="2:9" ht="22.2" thickTop="1" thickBot="1">
      <c r="B10" s="42" t="s">
        <v>10</v>
      </c>
      <c r="C10" s="43"/>
      <c r="D10" s="43"/>
      <c r="E10" s="17">
        <v>25</v>
      </c>
      <c r="G10" s="39"/>
      <c r="H10" s="39"/>
    </row>
    <row r="11" spans="2:9" ht="22.2" thickTop="1" thickBot="1">
      <c r="B11" s="42" t="s">
        <v>11</v>
      </c>
      <c r="C11" s="43"/>
      <c r="D11" s="43"/>
      <c r="E11" s="17">
        <v>3</v>
      </c>
      <c r="G11" s="7"/>
      <c r="H11" s="7"/>
    </row>
    <row r="12" spans="2:9" ht="8.25" customHeight="1" thickTop="1"/>
    <row r="13" spans="2:9">
      <c r="E13" s="12">
        <f>SUM(E8+E10)</f>
        <v>175</v>
      </c>
      <c r="F13" s="49" t="s">
        <v>6</v>
      </c>
      <c r="G13" s="49"/>
    </row>
    <row r="14" spans="2:9" ht="8.25" customHeight="1" thickBot="1"/>
    <row r="15" spans="2:9" ht="22.8">
      <c r="B15" s="50" t="s">
        <v>21</v>
      </c>
      <c r="C15" s="50"/>
      <c r="D15" s="50"/>
      <c r="E15" s="18">
        <f>VLOOKUP(E6,'LVP-Verteiler über Mitglieder'!A3:B13,2,TRUE)</f>
        <v>3</v>
      </c>
      <c r="F15" s="51">
        <f>IF(E16=0,0,(SUM(((E15*H15)+(E16*H16))/100)))</f>
        <v>2.6</v>
      </c>
      <c r="G15" s="21" t="s">
        <v>13</v>
      </c>
      <c r="H15" s="22">
        <v>60</v>
      </c>
    </row>
    <row r="16" spans="2:9" ht="23.4" thickBot="1">
      <c r="B16" s="55" t="s">
        <v>20</v>
      </c>
      <c r="C16" s="55"/>
      <c r="D16" s="55"/>
      <c r="E16" s="19">
        <f>VLOOKUP(E8,'LVP-Verteilung über Meldenummer'!A3:B67,2,TRUE)</f>
        <v>2</v>
      </c>
      <c r="F16" s="52"/>
      <c r="G16" s="21" t="s">
        <v>13</v>
      </c>
      <c r="H16" s="22">
        <v>40</v>
      </c>
    </row>
    <row r="17" spans="2:10" ht="24" customHeight="1">
      <c r="B17" s="56" t="s">
        <v>19</v>
      </c>
      <c r="C17" s="57"/>
      <c r="D17" s="58"/>
      <c r="E17" s="20">
        <f>INT((E8+(F17-1))/F17)</f>
        <v>3</v>
      </c>
      <c r="F17" s="23">
        <v>50</v>
      </c>
      <c r="G17" s="9"/>
      <c r="H17" s="9"/>
    </row>
    <row r="18" spans="2:10" ht="24" customHeight="1">
      <c r="B18" s="53" t="s">
        <v>18</v>
      </c>
      <c r="C18" s="54"/>
      <c r="D18" s="54"/>
      <c r="E18" s="20">
        <f>INT((E8+(F18-1))/F18)</f>
        <v>2</v>
      </c>
      <c r="F18" s="23">
        <v>105</v>
      </c>
      <c r="G18" s="9"/>
      <c r="H18" s="9"/>
    </row>
    <row r="19" spans="2:10" ht="8.4" customHeight="1" thickBot="1">
      <c r="B19" s="10"/>
      <c r="C19" s="10"/>
      <c r="D19" s="10"/>
      <c r="E19" s="11"/>
      <c r="J19" s="5"/>
    </row>
    <row r="20" spans="2:10" ht="30" customHeight="1" thickBot="1">
      <c r="B20" s="59" t="s">
        <v>17</v>
      </c>
      <c r="C20" s="60"/>
      <c r="D20" s="61"/>
      <c r="E20" s="24">
        <f>IF(E17&lt;F15, E17,IF(E18&gt;F15,E18, ROUND(F15,0)))</f>
        <v>3</v>
      </c>
      <c r="F20" s="26">
        <f>SUM(E8/E20)</f>
        <v>50</v>
      </c>
      <c r="H20" s="64"/>
      <c r="I20" s="64"/>
      <c r="J20" s="64"/>
    </row>
    <row r="21" spans="2:10" ht="25.2" customHeight="1" thickBot="1">
      <c r="B21" s="62" t="s">
        <v>12</v>
      </c>
      <c r="C21" s="63"/>
      <c r="D21" s="63"/>
      <c r="E21" s="25">
        <f>IF(E11&lt;3,0,VLOOKUP(E10,'LVP-Vert über Meldenr. JUGEND'!A3:B67,2,TRUE))</f>
        <v>1</v>
      </c>
      <c r="F21" s="27">
        <f>IF(E21&gt;0,E10/E21,0)</f>
        <v>25</v>
      </c>
      <c r="H21" s="28"/>
      <c r="I21" s="29"/>
      <c r="J21" s="30"/>
    </row>
    <row r="22" spans="2:10" ht="8.25" customHeight="1" thickBot="1"/>
    <row r="23" spans="2:10" ht="27" customHeight="1" thickBot="1">
      <c r="B23" s="44" t="s">
        <v>16</v>
      </c>
      <c r="C23" s="45"/>
      <c r="D23" s="46"/>
      <c r="E23" s="13">
        <f>SUM(E20:E21)</f>
        <v>4</v>
      </c>
    </row>
    <row r="24" spans="2:10">
      <c r="G24" s="6"/>
    </row>
    <row r="25" spans="2:10">
      <c r="B25" s="47" t="s">
        <v>22</v>
      </c>
      <c r="C25" s="48"/>
      <c r="D25" s="48"/>
      <c r="E25" s="48"/>
      <c r="F25" s="48"/>
      <c r="G25" s="48"/>
      <c r="H25" s="48"/>
    </row>
  </sheetData>
  <mergeCells count="19">
    <mergeCell ref="B23:D23"/>
    <mergeCell ref="B25:H25"/>
    <mergeCell ref="B11:D11"/>
    <mergeCell ref="F13:G13"/>
    <mergeCell ref="B15:D15"/>
    <mergeCell ref="F15:F16"/>
    <mergeCell ref="B18:D18"/>
    <mergeCell ref="B16:D16"/>
    <mergeCell ref="B17:D17"/>
    <mergeCell ref="B20:D20"/>
    <mergeCell ref="B21:D21"/>
    <mergeCell ref="H20:J20"/>
    <mergeCell ref="B1:H1"/>
    <mergeCell ref="B3:H3"/>
    <mergeCell ref="B4:H4"/>
    <mergeCell ref="B6:D6"/>
    <mergeCell ref="G6:H10"/>
    <mergeCell ref="B8:D8"/>
    <mergeCell ref="B10:D10"/>
  </mergeCells>
  <pageMargins left="1.3779527559055118" right="0.78740157480314965" top="1.1811023622047245" bottom="0.98425196850393704" header="0.51181102362204722" footer="0.51181102362204722"/>
  <pageSetup paperSize="9" scale="78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pane ySplit="2" topLeftCell="A3" activePane="bottomLeft" state="frozen"/>
      <selection pane="bottomLeft" activeCell="D15" sqref="D15"/>
    </sheetView>
  </sheetViews>
  <sheetFormatPr baseColWidth="10" defaultRowHeight="13.2"/>
  <cols>
    <col min="1" max="1" width="13.33203125" bestFit="1" customWidth="1"/>
  </cols>
  <sheetData>
    <row r="1" spans="1:2">
      <c r="A1" s="65" t="s">
        <v>1</v>
      </c>
      <c r="B1" s="66"/>
    </row>
    <row r="2" spans="1:2">
      <c r="A2" s="1" t="s">
        <v>3</v>
      </c>
      <c r="B2" s="1" t="s">
        <v>15</v>
      </c>
    </row>
    <row r="3" spans="1:2">
      <c r="A3" s="4">
        <v>1</v>
      </c>
      <c r="B3" s="3">
        <v>1</v>
      </c>
    </row>
    <row r="4" spans="1:2">
      <c r="A4" s="4">
        <v>21</v>
      </c>
      <c r="B4" s="2">
        <v>2</v>
      </c>
    </row>
    <row r="5" spans="1:2">
      <c r="A5" s="4">
        <v>41</v>
      </c>
      <c r="B5" s="2">
        <v>3</v>
      </c>
    </row>
    <row r="6" spans="1:2">
      <c r="A6" s="4">
        <v>61</v>
      </c>
      <c r="B6" s="2">
        <v>4</v>
      </c>
    </row>
    <row r="7" spans="1:2">
      <c r="A7" s="4">
        <v>81</v>
      </c>
      <c r="B7" s="2">
        <v>5</v>
      </c>
    </row>
    <row r="8" spans="1:2">
      <c r="A8" s="4">
        <v>101</v>
      </c>
      <c r="B8" s="2">
        <v>6</v>
      </c>
    </row>
    <row r="9" spans="1:2">
      <c r="A9" s="4">
        <v>121</v>
      </c>
      <c r="B9" s="2">
        <v>7</v>
      </c>
    </row>
    <row r="10" spans="1:2">
      <c r="A10" s="4">
        <v>141</v>
      </c>
      <c r="B10" s="2">
        <v>8</v>
      </c>
    </row>
    <row r="11" spans="1:2">
      <c r="A11" s="4">
        <v>161</v>
      </c>
      <c r="B11" s="2">
        <v>9</v>
      </c>
    </row>
    <row r="12" spans="1:2">
      <c r="A12" s="4">
        <v>181</v>
      </c>
      <c r="B12" s="2">
        <v>10</v>
      </c>
    </row>
    <row r="13" spans="1:2">
      <c r="A13" s="4">
        <v>201</v>
      </c>
      <c r="B13" s="2">
        <v>11</v>
      </c>
    </row>
  </sheetData>
  <sheetProtection algorithmName="SHA-512" hashValue="GI0aPMt01/iudhnpK4sWmzFNyB9AZco+ZQQeFzR3/Xkkp2cpL7jeYbLVIteK6hlfu8DPXXj7C3/UDDDfGyY+wA==" saltValue="v8ZR1HO+XJfl7t71EzGZbQ==" spinCount="100000" sheet="1" objects="1" scenarios="1"/>
  <mergeCells count="1">
    <mergeCell ref="A1:B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7"/>
  <sheetViews>
    <sheetView workbookViewId="0">
      <pane ySplit="2" topLeftCell="A3" activePane="bottomLeft" state="frozen"/>
      <selection pane="bottomLeft" activeCell="B2" sqref="B2"/>
    </sheetView>
  </sheetViews>
  <sheetFormatPr baseColWidth="10" defaultRowHeight="13.2"/>
  <cols>
    <col min="1" max="1" width="18.33203125" bestFit="1" customWidth="1"/>
  </cols>
  <sheetData>
    <row r="1" spans="1:2">
      <c r="A1" s="65" t="s">
        <v>1</v>
      </c>
      <c r="B1" s="66"/>
    </row>
    <row r="2" spans="1:2">
      <c r="A2" s="1" t="s">
        <v>4</v>
      </c>
      <c r="B2" s="1" t="s">
        <v>15</v>
      </c>
    </row>
    <row r="3" spans="1:2">
      <c r="A3" s="8">
        <v>0</v>
      </c>
      <c r="B3" s="8">
        <v>0</v>
      </c>
    </row>
    <row r="4" spans="1:2">
      <c r="A4" s="4">
        <v>30</v>
      </c>
      <c r="B4" s="3">
        <v>1</v>
      </c>
    </row>
    <row r="5" spans="1:2">
      <c r="A5" s="4">
        <v>81</v>
      </c>
      <c r="B5" s="2">
        <v>2</v>
      </c>
    </row>
    <row r="6" spans="1:2">
      <c r="A6" s="4">
        <v>161</v>
      </c>
      <c r="B6" s="2">
        <v>3</v>
      </c>
    </row>
    <row r="7" spans="1:2">
      <c r="A7" s="4">
        <v>241</v>
      </c>
      <c r="B7" s="2">
        <v>4</v>
      </c>
    </row>
    <row r="8" spans="1:2">
      <c r="A8" s="4">
        <v>321</v>
      </c>
      <c r="B8" s="2">
        <v>5</v>
      </c>
    </row>
    <row r="9" spans="1:2">
      <c r="A9" s="4">
        <v>401</v>
      </c>
      <c r="B9" s="2">
        <v>6</v>
      </c>
    </row>
    <row r="10" spans="1:2">
      <c r="A10" s="4">
        <v>481</v>
      </c>
      <c r="B10" s="2">
        <v>7</v>
      </c>
    </row>
    <row r="11" spans="1:2">
      <c r="A11" s="4">
        <v>561</v>
      </c>
      <c r="B11" s="3">
        <v>8</v>
      </c>
    </row>
    <row r="12" spans="1:2">
      <c r="A12" s="4">
        <v>641</v>
      </c>
      <c r="B12" s="2">
        <v>9</v>
      </c>
    </row>
    <row r="13" spans="1:2">
      <c r="A13" s="4">
        <v>721</v>
      </c>
      <c r="B13" s="2">
        <v>10</v>
      </c>
    </row>
    <row r="14" spans="1:2">
      <c r="A14" s="4">
        <v>801</v>
      </c>
      <c r="B14" s="2">
        <v>11</v>
      </c>
    </row>
    <row r="15" spans="1:2">
      <c r="A15" s="4">
        <v>881</v>
      </c>
      <c r="B15" s="2">
        <v>12</v>
      </c>
    </row>
    <row r="16" spans="1:2">
      <c r="A16" s="4">
        <v>961</v>
      </c>
      <c r="B16" s="2">
        <v>13</v>
      </c>
    </row>
    <row r="17" spans="1:2">
      <c r="A17" s="4">
        <v>1041</v>
      </c>
      <c r="B17" s="2">
        <v>14</v>
      </c>
    </row>
    <row r="18" spans="1:2">
      <c r="A18" s="4">
        <v>1121</v>
      </c>
      <c r="B18" s="3">
        <v>15</v>
      </c>
    </row>
    <row r="19" spans="1:2">
      <c r="A19" s="4">
        <v>1201</v>
      </c>
      <c r="B19" s="2">
        <v>16</v>
      </c>
    </row>
    <row r="20" spans="1:2">
      <c r="A20" s="4">
        <v>1281</v>
      </c>
      <c r="B20" s="2">
        <v>17</v>
      </c>
    </row>
    <row r="21" spans="1:2">
      <c r="A21" s="4">
        <v>1361</v>
      </c>
      <c r="B21" s="2">
        <v>18</v>
      </c>
    </row>
    <row r="22" spans="1:2">
      <c r="A22" s="4">
        <v>1441</v>
      </c>
      <c r="B22" s="2">
        <v>19</v>
      </c>
    </row>
    <row r="23" spans="1:2">
      <c r="A23" s="4">
        <v>1521</v>
      </c>
      <c r="B23" s="2">
        <v>20</v>
      </c>
    </row>
    <row r="24" spans="1:2">
      <c r="A24" s="4">
        <v>1601</v>
      </c>
      <c r="B24" s="2">
        <v>21</v>
      </c>
    </row>
    <row r="25" spans="1:2">
      <c r="A25" s="4">
        <v>1681</v>
      </c>
      <c r="B25" s="3">
        <v>22</v>
      </c>
    </row>
    <row r="26" spans="1:2">
      <c r="A26" s="4">
        <v>1761</v>
      </c>
      <c r="B26" s="2">
        <v>23</v>
      </c>
    </row>
    <row r="27" spans="1:2">
      <c r="A27" s="4">
        <v>1841</v>
      </c>
      <c r="B27" s="2">
        <v>24</v>
      </c>
    </row>
    <row r="28" spans="1:2">
      <c r="A28" s="4">
        <v>1921</v>
      </c>
      <c r="B28" s="2">
        <v>25</v>
      </c>
    </row>
    <row r="29" spans="1:2">
      <c r="A29" s="4">
        <v>2001</v>
      </c>
      <c r="B29" s="2">
        <v>26</v>
      </c>
    </row>
    <row r="30" spans="1:2">
      <c r="A30" s="4">
        <v>2081</v>
      </c>
      <c r="B30" s="2">
        <v>27</v>
      </c>
    </row>
    <row r="31" spans="1:2">
      <c r="A31" s="4">
        <v>2161</v>
      </c>
      <c r="B31" s="2">
        <v>28</v>
      </c>
    </row>
    <row r="32" spans="1:2">
      <c r="A32" s="4">
        <v>2241</v>
      </c>
      <c r="B32" s="3">
        <v>29</v>
      </c>
    </row>
    <row r="33" spans="1:2">
      <c r="A33" s="4">
        <v>2321</v>
      </c>
      <c r="B33" s="2">
        <v>30</v>
      </c>
    </row>
    <row r="34" spans="1:2">
      <c r="A34" s="4">
        <v>2401</v>
      </c>
      <c r="B34" s="2">
        <v>31</v>
      </c>
    </row>
    <row r="35" spans="1:2">
      <c r="A35" s="4">
        <v>2481</v>
      </c>
      <c r="B35" s="2">
        <v>32</v>
      </c>
    </row>
    <row r="36" spans="1:2">
      <c r="A36" s="4">
        <v>2561</v>
      </c>
      <c r="B36" s="2">
        <v>33</v>
      </c>
    </row>
    <row r="37" spans="1:2">
      <c r="A37" s="4">
        <v>2641</v>
      </c>
      <c r="B37" s="2">
        <v>34</v>
      </c>
    </row>
    <row r="38" spans="1:2">
      <c r="A38" s="4">
        <v>2721</v>
      </c>
      <c r="B38" s="2">
        <v>35</v>
      </c>
    </row>
    <row r="39" spans="1:2">
      <c r="A39" s="4">
        <v>2801</v>
      </c>
      <c r="B39" s="3">
        <v>36</v>
      </c>
    </row>
    <row r="40" spans="1:2">
      <c r="A40" s="4">
        <v>2881</v>
      </c>
      <c r="B40" s="2">
        <v>37</v>
      </c>
    </row>
    <row r="41" spans="1:2">
      <c r="A41" s="4">
        <v>2961</v>
      </c>
      <c r="B41" s="2">
        <v>38</v>
      </c>
    </row>
    <row r="42" spans="1:2">
      <c r="A42" s="4">
        <v>3041</v>
      </c>
      <c r="B42" s="2">
        <v>39</v>
      </c>
    </row>
    <row r="43" spans="1:2">
      <c r="A43" s="4">
        <v>3121</v>
      </c>
      <c r="B43" s="2">
        <v>40</v>
      </c>
    </row>
    <row r="44" spans="1:2">
      <c r="A44" s="4">
        <v>3201</v>
      </c>
      <c r="B44" s="3">
        <v>41</v>
      </c>
    </row>
    <row r="45" spans="1:2">
      <c r="A45" s="4">
        <v>3281</v>
      </c>
      <c r="B45" s="2">
        <v>42</v>
      </c>
    </row>
    <row r="46" spans="1:2">
      <c r="A46" s="4">
        <v>3361</v>
      </c>
      <c r="B46" s="2">
        <v>43</v>
      </c>
    </row>
    <row r="47" spans="1:2">
      <c r="A47" s="4">
        <v>3441</v>
      </c>
      <c r="B47" s="2">
        <v>44</v>
      </c>
    </row>
    <row r="48" spans="1:2">
      <c r="A48" s="4">
        <v>3521</v>
      </c>
      <c r="B48" s="2">
        <v>45</v>
      </c>
    </row>
    <row r="49" spans="1:2">
      <c r="A49" s="4">
        <v>3601</v>
      </c>
      <c r="B49" s="3">
        <v>46</v>
      </c>
    </row>
    <row r="50" spans="1:2">
      <c r="A50" s="4">
        <v>3681</v>
      </c>
      <c r="B50" s="2">
        <v>47</v>
      </c>
    </row>
    <row r="51" spans="1:2">
      <c r="A51" s="4">
        <v>3761</v>
      </c>
      <c r="B51" s="2">
        <v>48</v>
      </c>
    </row>
    <row r="52" spans="1:2">
      <c r="A52" s="4">
        <v>3841</v>
      </c>
      <c r="B52" s="2">
        <v>49</v>
      </c>
    </row>
    <row r="53" spans="1:2">
      <c r="A53" s="4">
        <v>3921</v>
      </c>
      <c r="B53" s="2">
        <v>50</v>
      </c>
    </row>
    <row r="54" spans="1:2">
      <c r="A54" s="4">
        <v>4001</v>
      </c>
      <c r="B54" s="3">
        <v>51</v>
      </c>
    </row>
    <row r="55" spans="1:2">
      <c r="A55" s="4">
        <v>4081</v>
      </c>
      <c r="B55" s="2">
        <v>52</v>
      </c>
    </row>
    <row r="56" spans="1:2">
      <c r="A56" s="4">
        <v>4161</v>
      </c>
      <c r="B56" s="2">
        <v>53</v>
      </c>
    </row>
    <row r="57" spans="1:2">
      <c r="A57" s="4">
        <v>4241</v>
      </c>
      <c r="B57" s="2">
        <v>54</v>
      </c>
    </row>
    <row r="58" spans="1:2">
      <c r="A58" s="4">
        <v>4321</v>
      </c>
      <c r="B58" s="2">
        <v>55</v>
      </c>
    </row>
    <row r="59" spans="1:2">
      <c r="A59" s="4">
        <v>4401</v>
      </c>
      <c r="B59" s="3">
        <v>56</v>
      </c>
    </row>
    <row r="60" spans="1:2">
      <c r="A60" s="4">
        <v>4481</v>
      </c>
      <c r="B60" s="2">
        <v>57</v>
      </c>
    </row>
    <row r="61" spans="1:2">
      <c r="A61" s="4">
        <v>4561</v>
      </c>
      <c r="B61" s="2">
        <v>58</v>
      </c>
    </row>
    <row r="62" spans="1:2">
      <c r="A62" s="4">
        <v>4641</v>
      </c>
      <c r="B62" s="2">
        <v>59</v>
      </c>
    </row>
    <row r="63" spans="1:2">
      <c r="A63" s="4">
        <v>4721</v>
      </c>
      <c r="B63" s="2">
        <v>60</v>
      </c>
    </row>
    <row r="64" spans="1:2">
      <c r="A64" s="4">
        <v>4801</v>
      </c>
      <c r="B64" s="3">
        <v>61</v>
      </c>
    </row>
    <row r="65" spans="1:2">
      <c r="A65" s="4">
        <v>4881</v>
      </c>
      <c r="B65" s="2">
        <v>62</v>
      </c>
    </row>
    <row r="66" spans="1:2">
      <c r="A66" s="4">
        <v>4961</v>
      </c>
      <c r="B66" s="2">
        <v>63</v>
      </c>
    </row>
    <row r="67" spans="1:2">
      <c r="A67" s="4">
        <v>5041</v>
      </c>
      <c r="B67" s="2">
        <v>64</v>
      </c>
    </row>
  </sheetData>
  <sheetProtection algorithmName="SHA-512" hashValue="taQTSfeONYSQPg1Yb3DzTDxMlWNoYo2HUs+Ok4BqkWXSUqCcuPVeL99BbTNWHBkO0+RU4iHdEDxXLQ6weT9FPA==" saltValue="nx3PwiGUoXv4GXr/Wm64dg==" spinCount="100000" sheet="1" objects="1" scenarios="1"/>
  <mergeCells count="1">
    <mergeCell ref="A1:B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7"/>
  <sheetViews>
    <sheetView workbookViewId="0">
      <pane ySplit="2" topLeftCell="A47" activePane="bottomLeft" state="frozen"/>
      <selection pane="bottomLeft" activeCell="A68" sqref="A68"/>
    </sheetView>
  </sheetViews>
  <sheetFormatPr baseColWidth="10" defaultRowHeight="13.2"/>
  <cols>
    <col min="1" max="1" width="18.33203125" bestFit="1" customWidth="1"/>
  </cols>
  <sheetData>
    <row r="1" spans="1:2">
      <c r="A1" s="65" t="s">
        <v>5</v>
      </c>
      <c r="B1" s="66"/>
    </row>
    <row r="2" spans="1:2">
      <c r="A2" s="1" t="s">
        <v>4</v>
      </c>
      <c r="B2" s="1" t="s">
        <v>0</v>
      </c>
    </row>
    <row r="3" spans="1:2">
      <c r="A3" s="8">
        <v>0</v>
      </c>
      <c r="B3" s="8">
        <v>0</v>
      </c>
    </row>
    <row r="4" spans="1:2">
      <c r="A4" s="4">
        <v>24</v>
      </c>
      <c r="B4" s="3">
        <v>1</v>
      </c>
    </row>
    <row r="5" spans="1:2">
      <c r="A5" s="4">
        <v>61</v>
      </c>
      <c r="B5" s="2">
        <v>2</v>
      </c>
    </row>
    <row r="6" spans="1:2">
      <c r="A6" s="4">
        <v>121</v>
      </c>
      <c r="B6" s="2">
        <v>3</v>
      </c>
    </row>
    <row r="7" spans="1:2">
      <c r="A7" s="4">
        <v>181</v>
      </c>
      <c r="B7" s="2">
        <v>4</v>
      </c>
    </row>
    <row r="8" spans="1:2">
      <c r="A8" s="4">
        <v>241</v>
      </c>
      <c r="B8" s="2">
        <v>5</v>
      </c>
    </row>
    <row r="9" spans="1:2">
      <c r="A9" s="4">
        <v>301</v>
      </c>
      <c r="B9" s="2">
        <v>6</v>
      </c>
    </row>
    <row r="10" spans="1:2">
      <c r="A10" s="4">
        <v>361</v>
      </c>
      <c r="B10" s="2">
        <v>7</v>
      </c>
    </row>
    <row r="11" spans="1:2">
      <c r="A11" s="4">
        <v>421</v>
      </c>
      <c r="B11" s="3">
        <v>8</v>
      </c>
    </row>
    <row r="12" spans="1:2">
      <c r="A12" s="4">
        <v>481</v>
      </c>
      <c r="B12" s="2">
        <v>9</v>
      </c>
    </row>
    <row r="13" spans="1:2">
      <c r="A13" s="4">
        <v>541</v>
      </c>
      <c r="B13" s="2">
        <v>10</v>
      </c>
    </row>
    <row r="14" spans="1:2">
      <c r="A14" s="4">
        <v>601</v>
      </c>
      <c r="B14" s="2">
        <v>11</v>
      </c>
    </row>
    <row r="15" spans="1:2">
      <c r="A15" s="4">
        <v>661</v>
      </c>
      <c r="B15" s="2">
        <v>12</v>
      </c>
    </row>
    <row r="16" spans="1:2">
      <c r="A16" s="4">
        <v>721</v>
      </c>
      <c r="B16" s="2">
        <v>13</v>
      </c>
    </row>
    <row r="17" spans="1:2">
      <c r="A17" s="4">
        <v>781</v>
      </c>
      <c r="B17" s="2">
        <v>14</v>
      </c>
    </row>
    <row r="18" spans="1:2">
      <c r="A18" s="4">
        <v>841</v>
      </c>
      <c r="B18" s="3">
        <v>15</v>
      </c>
    </row>
    <row r="19" spans="1:2">
      <c r="A19" s="4">
        <v>901</v>
      </c>
      <c r="B19" s="2">
        <v>16</v>
      </c>
    </row>
    <row r="20" spans="1:2">
      <c r="A20" s="4">
        <v>961</v>
      </c>
      <c r="B20" s="2">
        <v>17</v>
      </c>
    </row>
    <row r="21" spans="1:2">
      <c r="A21" s="4">
        <v>1021</v>
      </c>
      <c r="B21" s="2">
        <v>18</v>
      </c>
    </row>
    <row r="22" spans="1:2">
      <c r="A22" s="4">
        <v>1081</v>
      </c>
      <c r="B22" s="2">
        <v>19</v>
      </c>
    </row>
    <row r="23" spans="1:2">
      <c r="A23" s="4">
        <v>1141</v>
      </c>
      <c r="B23" s="2">
        <v>20</v>
      </c>
    </row>
    <row r="24" spans="1:2">
      <c r="A24" s="4">
        <v>1201</v>
      </c>
      <c r="B24" s="2">
        <v>21</v>
      </c>
    </row>
    <row r="25" spans="1:2">
      <c r="A25" s="4">
        <v>1261</v>
      </c>
      <c r="B25" s="3">
        <v>22</v>
      </c>
    </row>
    <row r="26" spans="1:2">
      <c r="A26" s="4">
        <v>1321</v>
      </c>
      <c r="B26" s="2">
        <v>23</v>
      </c>
    </row>
    <row r="27" spans="1:2">
      <c r="A27" s="4">
        <v>1381</v>
      </c>
      <c r="B27" s="2">
        <v>24</v>
      </c>
    </row>
    <row r="28" spans="1:2">
      <c r="A28" s="4">
        <v>1441</v>
      </c>
      <c r="B28" s="2">
        <v>25</v>
      </c>
    </row>
    <row r="29" spans="1:2">
      <c r="A29" s="4">
        <v>1501</v>
      </c>
      <c r="B29" s="2">
        <v>26</v>
      </c>
    </row>
    <row r="30" spans="1:2">
      <c r="A30" s="4">
        <v>1561</v>
      </c>
      <c r="B30" s="2">
        <v>27</v>
      </c>
    </row>
    <row r="31" spans="1:2">
      <c r="A31" s="4">
        <v>1621</v>
      </c>
      <c r="B31" s="2">
        <v>28</v>
      </c>
    </row>
    <row r="32" spans="1:2">
      <c r="A32" s="4">
        <v>1681</v>
      </c>
      <c r="B32" s="3">
        <v>29</v>
      </c>
    </row>
    <row r="33" spans="1:2">
      <c r="A33" s="4">
        <v>1741</v>
      </c>
      <c r="B33" s="2">
        <v>30</v>
      </c>
    </row>
    <row r="34" spans="1:2">
      <c r="A34" s="4">
        <v>1801</v>
      </c>
      <c r="B34" s="2">
        <v>31</v>
      </c>
    </row>
    <row r="35" spans="1:2">
      <c r="A35" s="4">
        <v>1861</v>
      </c>
      <c r="B35" s="2">
        <v>32</v>
      </c>
    </row>
    <row r="36" spans="1:2">
      <c r="A36" s="4">
        <v>1921</v>
      </c>
      <c r="B36" s="2">
        <v>33</v>
      </c>
    </row>
    <row r="37" spans="1:2">
      <c r="A37" s="4">
        <v>1981</v>
      </c>
      <c r="B37" s="2">
        <v>34</v>
      </c>
    </row>
    <row r="38" spans="1:2">
      <c r="A38" s="4">
        <v>2041</v>
      </c>
      <c r="B38" s="2">
        <v>35</v>
      </c>
    </row>
    <row r="39" spans="1:2">
      <c r="A39" s="4">
        <v>2101</v>
      </c>
      <c r="B39" s="3">
        <v>36</v>
      </c>
    </row>
    <row r="40" spans="1:2">
      <c r="A40" s="4">
        <v>2161</v>
      </c>
      <c r="B40" s="2">
        <v>37</v>
      </c>
    </row>
    <row r="41" spans="1:2">
      <c r="A41" s="4">
        <v>2221</v>
      </c>
      <c r="B41" s="2">
        <v>38</v>
      </c>
    </row>
    <row r="42" spans="1:2">
      <c r="A42" s="4">
        <v>2281</v>
      </c>
      <c r="B42" s="2">
        <v>39</v>
      </c>
    </row>
    <row r="43" spans="1:2">
      <c r="A43" s="4">
        <v>2341</v>
      </c>
      <c r="B43" s="2">
        <v>40</v>
      </c>
    </row>
    <row r="44" spans="1:2">
      <c r="A44" s="4">
        <v>2401</v>
      </c>
      <c r="B44" s="3">
        <v>41</v>
      </c>
    </row>
    <row r="45" spans="1:2">
      <c r="A45" s="4">
        <v>2461</v>
      </c>
      <c r="B45" s="2">
        <v>42</v>
      </c>
    </row>
    <row r="46" spans="1:2">
      <c r="A46" s="4">
        <v>2521</v>
      </c>
      <c r="B46" s="2">
        <v>43</v>
      </c>
    </row>
    <row r="47" spans="1:2">
      <c r="A47" s="4">
        <v>2581</v>
      </c>
      <c r="B47" s="2">
        <v>44</v>
      </c>
    </row>
    <row r="48" spans="1:2">
      <c r="A48" s="4">
        <v>2641</v>
      </c>
      <c r="B48" s="2">
        <v>45</v>
      </c>
    </row>
    <row r="49" spans="1:2">
      <c r="A49" s="4">
        <v>2701</v>
      </c>
      <c r="B49" s="3">
        <v>46</v>
      </c>
    </row>
    <row r="50" spans="1:2">
      <c r="A50" s="4">
        <v>2761</v>
      </c>
      <c r="B50" s="2">
        <v>47</v>
      </c>
    </row>
    <row r="51" spans="1:2">
      <c r="A51" s="4">
        <v>2821</v>
      </c>
      <c r="B51" s="2">
        <v>48</v>
      </c>
    </row>
    <row r="52" spans="1:2">
      <c r="A52" s="4">
        <v>2881</v>
      </c>
      <c r="B52" s="2">
        <v>49</v>
      </c>
    </row>
    <row r="53" spans="1:2">
      <c r="A53" s="4">
        <v>2941</v>
      </c>
      <c r="B53" s="2">
        <v>50</v>
      </c>
    </row>
    <row r="54" spans="1:2">
      <c r="A54" s="4">
        <v>3001</v>
      </c>
      <c r="B54" s="3">
        <v>51</v>
      </c>
    </row>
    <row r="55" spans="1:2">
      <c r="A55" s="4">
        <v>3061</v>
      </c>
      <c r="B55" s="2">
        <v>52</v>
      </c>
    </row>
    <row r="56" spans="1:2">
      <c r="A56" s="4">
        <v>3121</v>
      </c>
      <c r="B56" s="2">
        <v>53</v>
      </c>
    </row>
    <row r="57" spans="1:2">
      <c r="A57" s="4">
        <v>3181</v>
      </c>
      <c r="B57" s="2">
        <v>54</v>
      </c>
    </row>
    <row r="58" spans="1:2">
      <c r="A58" s="4">
        <v>3241</v>
      </c>
      <c r="B58" s="2">
        <v>55</v>
      </c>
    </row>
    <row r="59" spans="1:2">
      <c r="A59" s="4">
        <v>3301</v>
      </c>
      <c r="B59" s="3">
        <v>56</v>
      </c>
    </row>
    <row r="60" spans="1:2">
      <c r="A60" s="4">
        <v>3361</v>
      </c>
      <c r="B60" s="2">
        <v>57</v>
      </c>
    </row>
    <row r="61" spans="1:2">
      <c r="A61" s="4">
        <v>3421</v>
      </c>
      <c r="B61" s="2">
        <v>58</v>
      </c>
    </row>
    <row r="62" spans="1:2">
      <c r="A62" s="4">
        <v>3481</v>
      </c>
      <c r="B62" s="2">
        <v>59</v>
      </c>
    </row>
    <row r="63" spans="1:2">
      <c r="A63" s="4">
        <v>3541</v>
      </c>
      <c r="B63" s="2">
        <v>60</v>
      </c>
    </row>
    <row r="64" spans="1:2">
      <c r="A64" s="4">
        <v>3601</v>
      </c>
      <c r="B64" s="3">
        <v>61</v>
      </c>
    </row>
    <row r="65" spans="1:2">
      <c r="A65" s="4">
        <v>3661</v>
      </c>
      <c r="B65" s="2">
        <v>62</v>
      </c>
    </row>
    <row r="66" spans="1:2">
      <c r="A66" s="4">
        <v>3721</v>
      </c>
      <c r="B66" s="2">
        <v>63</v>
      </c>
    </row>
    <row r="67" spans="1:2">
      <c r="A67" s="4">
        <v>3781</v>
      </c>
      <c r="B67" s="2">
        <v>64</v>
      </c>
    </row>
  </sheetData>
  <sheetProtection algorithmName="SHA-512" hashValue="BiOiOQwsCyq67E7e8rEYgGOqh2SupoQDZF1LOR3TtKLbDz4dAsm67CFw6dgdFkt5gTFcmWXATcH+VIRi7cB6PQ==" saltValue="peDd5wl14jqDhE+k4kJ6DA==" spinCount="100000" sheet="1" objects="1" scenarios="1"/>
  <mergeCells count="1">
    <mergeCell ref="A1:B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LVP-Errechnung_aktuell</vt:lpstr>
      <vt:lpstr>LVP-Verteiler über Mitglieder</vt:lpstr>
      <vt:lpstr>LVP-Verteilung über Meldenummer</vt:lpstr>
      <vt:lpstr>LVP-Vert über Meldenr. JUGEND</vt:lpstr>
      <vt:lpstr>'LVP-Errechnung_aktuell'!Druckbereich</vt:lpstr>
    </vt:vector>
  </TitlesOfParts>
  <Company>KV. Osnabrück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LVP-Errechnung</dc:title>
  <dc:subject>LVP</dc:subject>
  <dc:creator>Krämer, Jürgen  KV. Osnabrück</dc:creator>
  <cp:keywords>LVP</cp:keywords>
  <cp:lastModifiedBy>Lars Steenken</cp:lastModifiedBy>
  <cp:lastPrinted>2015-11-01T08:43:33Z</cp:lastPrinted>
  <dcterms:created xsi:type="dcterms:W3CDTF">2010-03-15T13:12:54Z</dcterms:created>
  <dcterms:modified xsi:type="dcterms:W3CDTF">2025-10-12T14:15:30Z</dcterms:modified>
  <cp:category>LV-Weser-Ems</cp:category>
</cp:coreProperties>
</file>